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106"/>
  <workbookPr/>
  <mc:AlternateContent xmlns:mc="http://schemas.openxmlformats.org/markup-compatibility/2006">
    <mc:Choice Requires="x15">
      <x15ac:absPath xmlns:x15ac="http://schemas.microsoft.com/office/spreadsheetml/2010/11/ac" url="/Volumes/TOSHIBA HD 750/Download/"/>
    </mc:Choice>
  </mc:AlternateContent>
  <bookViews>
    <workbookView xWindow="0" yWindow="460" windowWidth="23820" windowHeight="11640"/>
  </bookViews>
  <sheets>
    <sheet name="Veleni" sheetId="1" r:id="rId1"/>
    <sheet name="Inquinanti" sheetId="2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 l="1"/>
  <c r="F8" i="2"/>
  <c r="F7" i="2"/>
  <c r="F6" i="2"/>
  <c r="D15" i="2"/>
  <c r="D8" i="2"/>
  <c r="D7" i="2"/>
  <c r="G5" i="1"/>
  <c r="J5" i="1"/>
  <c r="E7" i="1"/>
  <c r="E9" i="1"/>
  <c r="C9" i="1"/>
  <c r="D9" i="2"/>
  <c r="D6" i="2"/>
  <c r="G6" i="1"/>
  <c r="J6" i="1"/>
  <c r="G7" i="1"/>
  <c r="J7" i="1"/>
  <c r="E10" i="1"/>
  <c r="C10" i="1"/>
</calcChain>
</file>

<file path=xl/sharedStrings.xml><?xml version="1.0" encoding="utf-8"?>
<sst xmlns="http://schemas.openxmlformats.org/spreadsheetml/2006/main" count="54" uniqueCount="36">
  <si>
    <t>Come abbassare i veleni in acquario col cambio d’acqua</t>
  </si>
  <si>
    <t>Quantità</t>
  </si>
  <si>
    <t>Percentuale</t>
  </si>
  <si>
    <t>Acquario</t>
  </si>
  <si>
    <t>N. cambi</t>
  </si>
  <si>
    <t>Veleno rimanente</t>
  </si>
  <si>
    <t>ppm</t>
  </si>
  <si>
    <t>-</t>
  </si>
  <si>
    <t>Veleno iniziale</t>
  </si>
  <si>
    <t>Tot. acqua usata</t>
  </si>
  <si>
    <t>Litri per cambio</t>
  </si>
  <si>
    <t>I calcoli visti nell'articolo si riferiscono ad un totale di cambi d'acqua pari al 100% dell'acquario.</t>
  </si>
  <si>
    <t>Questo foglio excel permette di cambiare quantità diverse dal 100% per risultare più completo.</t>
  </si>
  <si>
    <t>l</t>
  </si>
  <si>
    <t>Dopo 1 cambio</t>
  </si>
  <si>
    <t>Dopo 2 cambi</t>
  </si>
  <si>
    <t>ppm veleno</t>
  </si>
  <si>
    <t>veleno</t>
  </si>
  <si>
    <t>l Acqua usata</t>
  </si>
  <si>
    <t>Tenere sotto controllo gli inquinanti coi cambi d’acqua</t>
  </si>
  <si>
    <t>Crescita inquinanti mensile</t>
  </si>
  <si>
    <t>Valore massimo inquinanti</t>
  </si>
  <si>
    <t>ppm/mese</t>
  </si>
  <si>
    <t>Cambio settimanale necessario</t>
  </si>
  <si>
    <t>Frequenza mesi cambio 100%</t>
  </si>
  <si>
    <t>Cambio mensile necessario</t>
  </si>
  <si>
    <t>Mesi</t>
  </si>
  <si>
    <t>Calcolo crescita media inquinanti</t>
  </si>
  <si>
    <t>Cambio d'acqua mensile</t>
  </si>
  <si>
    <t>Frequenza mesi cambio 80%*</t>
  </si>
  <si>
    <t>* Il cambio del 100% può risultare irrealistico, quello dell'80% invece è fattibile</t>
  </si>
  <si>
    <t>settimanale</t>
  </si>
  <si>
    <t>mensile</t>
  </si>
  <si>
    <t>Inquinanti massimi precambio</t>
  </si>
  <si>
    <t>Media</t>
  </si>
  <si>
    <t>Per informazioni: http://www.danireef.com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</si>
</sst>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6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</fills>
  <borders count="2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2" applyNumberFormat="0" applyAlignment="0" applyProtection="0"/>
    <xf numFmtId="0" fontId="4" fillId="3" borderId="1" applyNumberFormat="0" applyAlignment="0" applyProtection="0"/>
    <xf numFmtId="0" fontId="6" fillId="0" borderId="0" applyNumberFormat="0" applyFill="0" applyBorder="0" applyAlignment="0" applyProtection="0"/>
  </cellStyleXfs>
  <cellXfs count="55">
    <xf numFmtId="0" fontId="0" fillId="0" borderId="0" xfId="0"/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2" fillId="2" borderId="14" xfId="2" applyBorder="1" applyProtection="1">
      <protection locked="0"/>
    </xf>
    <xf numFmtId="0" fontId="0" fillId="0" borderId="3" xfId="0" applyBorder="1" applyProtection="1"/>
    <xf numFmtId="0" fontId="0" fillId="0" borderId="0" xfId="0" applyBorder="1" applyProtection="1"/>
    <xf numFmtId="0" fontId="0" fillId="0" borderId="4" xfId="0" applyBorder="1" applyProtection="1"/>
    <xf numFmtId="0" fontId="2" fillId="2" borderId="15" xfId="2" applyBorder="1" applyProtection="1"/>
    <xf numFmtId="9" fontId="4" fillId="3" borderId="8" xfId="4" applyNumberFormat="1" applyBorder="1" applyProtection="1"/>
    <xf numFmtId="0" fontId="3" fillId="3" borderId="2" xfId="3" applyBorder="1" applyProtection="1"/>
    <xf numFmtId="0" fontId="3" fillId="3" borderId="2" xfId="3" applyProtection="1"/>
    <xf numFmtId="164" fontId="3" fillId="3" borderId="2" xfId="3" applyNumberFormat="1" applyBorder="1" applyProtection="1"/>
    <xf numFmtId="164" fontId="3" fillId="3" borderId="2" xfId="3" applyNumberFormat="1" applyProtection="1"/>
    <xf numFmtId="9" fontId="4" fillId="3" borderId="9" xfId="4" applyNumberFormat="1" applyBorder="1" applyAlignment="1" applyProtection="1">
      <alignment horizontal="right"/>
    </xf>
    <xf numFmtId="9" fontId="3" fillId="3" borderId="2" xfId="3" applyNumberFormat="1" applyBorder="1" applyProtection="1"/>
    <xf numFmtId="9" fontId="0" fillId="0" borderId="0" xfId="1" applyFont="1" applyBorder="1" applyProtection="1"/>
    <xf numFmtId="0" fontId="0" fillId="0" borderId="0" xfId="0" applyProtection="1"/>
    <xf numFmtId="0" fontId="2" fillId="2" borderId="1" xfId="2" applyBorder="1" applyProtection="1">
      <protection locked="0"/>
    </xf>
    <xf numFmtId="9" fontId="2" fillId="2" borderId="1" xfId="2" applyNumberFormat="1" applyBorder="1" applyProtection="1">
      <protection locked="0"/>
    </xf>
    <xf numFmtId="0" fontId="0" fillId="0" borderId="5" xfId="0" applyBorder="1" applyProtection="1"/>
    <xf numFmtId="0" fontId="0" fillId="0" borderId="6" xfId="0" applyBorder="1" applyAlignment="1" applyProtection="1"/>
    <xf numFmtId="0" fontId="0" fillId="0" borderId="7" xfId="0" applyBorder="1" applyAlignment="1" applyProtection="1"/>
    <xf numFmtId="0" fontId="2" fillId="2" borderId="1" xfId="2" applyBorder="1" applyProtection="1"/>
    <xf numFmtId="9" fontId="3" fillId="3" borderId="21" xfId="3" applyNumberFormat="1" applyBorder="1" applyProtection="1"/>
    <xf numFmtId="164" fontId="3" fillId="3" borderId="21" xfId="3" applyNumberFormat="1" applyBorder="1" applyProtection="1"/>
    <xf numFmtId="0" fontId="2" fillId="2" borderId="22" xfId="2" applyBorder="1" applyProtection="1">
      <protection locked="0"/>
    </xf>
    <xf numFmtId="0" fontId="2" fillId="2" borderId="9" xfId="2" applyBorder="1" applyProtection="1"/>
    <xf numFmtId="0" fontId="3" fillId="3" borderId="24" xfId="3" applyBorder="1" applyProtection="1"/>
    <xf numFmtId="0" fontId="3" fillId="3" borderId="23" xfId="3" applyBorder="1" applyProtection="1"/>
    <xf numFmtId="0" fontId="0" fillId="0" borderId="25" xfId="0" applyBorder="1" applyProtection="1"/>
    <xf numFmtId="0" fontId="3" fillId="3" borderId="26" xfId="3" applyBorder="1" applyProtection="1"/>
    <xf numFmtId="0" fontId="3" fillId="3" borderId="13" xfId="3" applyBorder="1" applyProtection="1"/>
    <xf numFmtId="0" fontId="0" fillId="0" borderId="0" xfId="0" applyBorder="1" applyAlignment="1" applyProtection="1">
      <alignment horizontal="left" vertical="center"/>
    </xf>
    <xf numFmtId="0" fontId="2" fillId="2" borderId="27" xfId="2" applyBorder="1" applyProtection="1"/>
    <xf numFmtId="0" fontId="3" fillId="3" borderId="20" xfId="3" applyBorder="1" applyProtection="1"/>
    <xf numFmtId="2" fontId="3" fillId="3" borderId="10" xfId="3" applyNumberFormat="1" applyBorder="1" applyProtection="1"/>
    <xf numFmtId="0" fontId="3" fillId="3" borderId="11" xfId="3" applyBorder="1" applyProtection="1"/>
    <xf numFmtId="2" fontId="3" fillId="3" borderId="12" xfId="3" applyNumberFormat="1" applyBorder="1" applyProtection="1"/>
    <xf numFmtId="2" fontId="3" fillId="3" borderId="16" xfId="3" applyNumberFormat="1" applyBorder="1" applyProtection="1"/>
    <xf numFmtId="0" fontId="3" fillId="3" borderId="8" xfId="3" applyBorder="1" applyProtection="1"/>
    <xf numFmtId="0" fontId="0" fillId="0" borderId="0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5" fillId="0" borderId="17" xfId="0" applyFont="1" applyBorder="1" applyAlignment="1" applyProtection="1">
      <alignment horizontal="center"/>
    </xf>
    <xf numFmtId="0" fontId="5" fillId="0" borderId="18" xfId="0" applyFont="1" applyBorder="1" applyAlignment="1" applyProtection="1">
      <alignment horizontal="center"/>
    </xf>
    <xf numFmtId="0" fontId="5" fillId="0" borderId="19" xfId="0" applyFont="1" applyBorder="1" applyAlignment="1" applyProtection="1">
      <alignment horizontal="center"/>
    </xf>
    <xf numFmtId="0" fontId="0" fillId="0" borderId="16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6" fillId="0" borderId="0" xfId="5" applyProtection="1"/>
    <xf numFmtId="0" fontId="7" fillId="0" borderId="17" xfId="5" applyFont="1" applyBorder="1" applyAlignment="1" applyProtection="1">
      <alignment horizontal="center"/>
    </xf>
    <xf numFmtId="0" fontId="7" fillId="0" borderId="18" xfId="5" applyFont="1" applyBorder="1" applyAlignment="1" applyProtection="1">
      <alignment horizontal="center"/>
    </xf>
    <xf numFmtId="0" fontId="7" fillId="0" borderId="19" xfId="5" applyFont="1" applyBorder="1" applyAlignment="1" applyProtection="1">
      <alignment horizontal="center"/>
    </xf>
  </cellXfs>
  <cellStyles count="6">
    <cellStyle name="Calcolo" xfId="4" builtinId="22"/>
    <cellStyle name="Collegamento ipertestuale" xfId="5" builtinId="8"/>
    <cellStyle name="Input" xfId="2" builtinId="20"/>
    <cellStyle name="Normale" xfId="0" builtinId="0"/>
    <cellStyle name="Output" xfId="3" builtinId="21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" Type="http://schemas.openxmlformats.org/officeDocument/2006/relationships/hyperlink" Target="http://www.danireef.com/2016/04/20/come-abbassare-veleni-acquario-col-cambio-dacqua-parte-1/" TargetMode="External"/><Relationship Id="rId12" Type="http://schemas.openxmlformats.org/officeDocument/2006/relationships/hyperlink" Target="http://www.danireef.com/" TargetMode="External"/><Relationship Id="rId13" Type="http://schemas.openxmlformats.org/officeDocument/2006/relationships/printerSettings" Target="../printerSettings/printerSettings1.bin"/><Relationship Id="rId1" Type="http://schemas.openxmlformats.org/officeDocument/2006/relationships/hyperlink" Target="http://www.danireef.com/2016/04/20/come-abbassare-veleni-acquario-col-cambio-dacqua-parte-1/" TargetMode="External"/><Relationship Id="rId2" Type="http://schemas.openxmlformats.org/officeDocument/2006/relationships/hyperlink" Target="http://www.danireef.com/2016/04/20/come-abbassare-veleni-acquario-col-cambio-dacqua-parte-1/" TargetMode="External"/><Relationship Id="rId3" Type="http://schemas.openxmlformats.org/officeDocument/2006/relationships/hyperlink" Target="http://www.danireef.com/2016/04/20/come-abbassare-veleni-acquario-col-cambio-dacqua-parte-1/" TargetMode="External"/><Relationship Id="rId4" Type="http://schemas.openxmlformats.org/officeDocument/2006/relationships/hyperlink" Target="http://www.danireef.com/2016/04/20/come-abbassare-veleni-acquario-col-cambio-dacqua-parte-1/" TargetMode="External"/><Relationship Id="rId5" Type="http://schemas.openxmlformats.org/officeDocument/2006/relationships/hyperlink" Target="http://www.danireef.com/2016/04/20/come-abbassare-veleni-acquario-col-cambio-dacqua-parte-1/" TargetMode="External"/><Relationship Id="rId6" Type="http://schemas.openxmlformats.org/officeDocument/2006/relationships/hyperlink" Target="http://www.danireef.com/2016/04/20/come-abbassare-veleni-acquario-col-cambio-dacqua-parte-1/" TargetMode="External"/><Relationship Id="rId7" Type="http://schemas.openxmlformats.org/officeDocument/2006/relationships/hyperlink" Target="http://www.danireef.com/2016/04/20/come-abbassare-veleni-acquario-col-cambio-dacqua-parte-1/" TargetMode="External"/><Relationship Id="rId8" Type="http://schemas.openxmlformats.org/officeDocument/2006/relationships/hyperlink" Target="http://www.danireef.com/2016/04/20/come-abbassare-veleni-acquario-col-cambio-dacqua-parte-1/" TargetMode="External"/><Relationship Id="rId9" Type="http://schemas.openxmlformats.org/officeDocument/2006/relationships/hyperlink" Target="http://www.danireef.com/2016/04/20/come-abbassare-veleni-acquario-col-cambio-dacqua-parte-1/" TargetMode="External"/><Relationship Id="rId10" Type="http://schemas.openxmlformats.org/officeDocument/2006/relationships/hyperlink" Target="http://www.danireef.com/2016/04/20/come-abbassare-veleni-acquario-col-cambio-dacqua-parte-1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danireef.com/2016/04/26/come-tenere-sotto-controllo-gli-inquinanti-coi-cambi-dacqua-parte-2/" TargetMode="External"/><Relationship Id="rId4" Type="http://schemas.openxmlformats.org/officeDocument/2006/relationships/hyperlink" Target="http://www.danireef.com/2016/04/26/come-tenere-sotto-controllo-gli-inquinanti-coi-cambi-dacqua-parte-2/" TargetMode="External"/><Relationship Id="rId5" Type="http://schemas.openxmlformats.org/officeDocument/2006/relationships/hyperlink" Target="http://www.danireef.com/2016/04/26/come-tenere-sotto-controllo-gli-inquinanti-coi-cambi-dacqua-parte-2/" TargetMode="External"/><Relationship Id="rId6" Type="http://schemas.openxmlformats.org/officeDocument/2006/relationships/hyperlink" Target="http://www.danireef.com/2016/04/26/come-tenere-sotto-controllo-gli-inquinanti-coi-cambi-dacqua-parte-2/" TargetMode="External"/><Relationship Id="rId7" Type="http://schemas.openxmlformats.org/officeDocument/2006/relationships/hyperlink" Target="http://www.danireef.com/2016/04/26/come-tenere-sotto-controllo-gli-inquinanti-coi-cambi-dacqua-parte-2/" TargetMode="External"/><Relationship Id="rId8" Type="http://schemas.openxmlformats.org/officeDocument/2006/relationships/hyperlink" Target="http://www.danireef.com/2016/04/26/come-tenere-sotto-controllo-gli-inquinanti-coi-cambi-dacqua-parte-2/" TargetMode="External"/><Relationship Id="rId1" Type="http://schemas.openxmlformats.org/officeDocument/2006/relationships/hyperlink" Target="http://www.danireef.com/" TargetMode="External"/><Relationship Id="rId2" Type="http://schemas.openxmlformats.org/officeDocument/2006/relationships/hyperlink" Target="http://www.danireef.com/2016/04/26/come-tenere-sotto-controllo-gli-inquinanti-coi-cambi-dacqua-parte-2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showGridLines="0" tabSelected="1" workbookViewId="0">
      <selection activeCell="C5" sqref="C5"/>
    </sheetView>
  </sheetViews>
  <sheetFormatPr baseColWidth="10" defaultColWidth="8.83203125" defaultRowHeight="15" x14ac:dyDescent="0.2"/>
  <cols>
    <col min="1" max="1" width="3.1640625" style="1" customWidth="1"/>
    <col min="2" max="2" width="17.5" style="1" bestFit="1" customWidth="1"/>
    <col min="3" max="3" width="8.83203125" style="1"/>
    <col min="4" max="4" width="5" style="1" bestFit="1" customWidth="1"/>
    <col min="5" max="5" width="11.6640625" style="1" bestFit="1" customWidth="1"/>
    <col min="6" max="6" width="1.6640625" style="1" customWidth="1"/>
    <col min="7" max="7" width="6.83203125" style="1" customWidth="1"/>
    <col min="8" max="8" width="12.5" style="1" bestFit="1" customWidth="1"/>
    <col min="9" max="9" width="2.1640625" style="1" customWidth="1"/>
    <col min="10" max="10" width="8.83203125" style="1"/>
    <col min="11" max="11" width="12.5" style="1" customWidth="1"/>
    <col min="12" max="12" width="1.6640625" style="1" customWidth="1"/>
    <col min="13" max="16384" width="8.83203125" style="1"/>
  </cols>
  <sheetData>
    <row r="1" spans="1:25" ht="16" thickBot="1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</row>
    <row r="2" spans="1:25" ht="22" thickBot="1" x14ac:dyDescent="0.3">
      <c r="A2" s="16"/>
      <c r="B2" s="52" t="s">
        <v>0</v>
      </c>
      <c r="C2" s="53"/>
      <c r="D2" s="53"/>
      <c r="E2" s="53"/>
      <c r="F2" s="53"/>
      <c r="G2" s="53"/>
      <c r="H2" s="53"/>
      <c r="I2" s="53"/>
      <c r="J2" s="53"/>
      <c r="K2" s="53"/>
      <c r="L2" s="54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</row>
    <row r="3" spans="1:25" x14ac:dyDescent="0.2">
      <c r="A3" s="16"/>
      <c r="B3" s="4"/>
      <c r="C3" s="5"/>
      <c r="D3" s="5"/>
      <c r="E3" s="5"/>
      <c r="F3" s="5"/>
      <c r="G3" s="5"/>
      <c r="H3" s="5"/>
      <c r="I3" s="5"/>
      <c r="J3" s="5"/>
      <c r="K3" s="5"/>
      <c r="L3" s="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</row>
    <row r="4" spans="1:25" x14ac:dyDescent="0.2">
      <c r="A4" s="16"/>
      <c r="B4" s="4"/>
      <c r="C4" s="5" t="s">
        <v>1</v>
      </c>
      <c r="D4" s="5"/>
      <c r="E4" s="5" t="s">
        <v>2</v>
      </c>
      <c r="F4" s="5"/>
      <c r="G4" s="40" t="s">
        <v>14</v>
      </c>
      <c r="H4" s="40"/>
      <c r="I4" s="5"/>
      <c r="J4" s="40" t="s">
        <v>15</v>
      </c>
      <c r="K4" s="40"/>
      <c r="L4" s="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</row>
    <row r="5" spans="1:25" x14ac:dyDescent="0.2">
      <c r="A5" s="16"/>
      <c r="B5" s="4" t="s">
        <v>3</v>
      </c>
      <c r="C5" s="3">
        <v>100</v>
      </c>
      <c r="D5" s="7" t="s">
        <v>13</v>
      </c>
      <c r="E5" s="8">
        <v>1</v>
      </c>
      <c r="F5" s="5"/>
      <c r="G5" s="9">
        <f>C7</f>
        <v>20</v>
      </c>
      <c r="H5" s="9" t="s">
        <v>18</v>
      </c>
      <c r="I5" s="5"/>
      <c r="J5" s="10">
        <f>2*G5</f>
        <v>40</v>
      </c>
      <c r="K5" s="10" t="s">
        <v>18</v>
      </c>
      <c r="L5" s="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</row>
    <row r="6" spans="1:25" x14ac:dyDescent="0.2">
      <c r="A6" s="16"/>
      <c r="B6" s="4" t="s">
        <v>8</v>
      </c>
      <c r="C6" s="3">
        <v>2</v>
      </c>
      <c r="D6" s="7" t="s">
        <v>6</v>
      </c>
      <c r="E6" s="8">
        <v>1</v>
      </c>
      <c r="F6" s="5"/>
      <c r="G6" s="11">
        <f>E6*(1-E7)</f>
        <v>0.8</v>
      </c>
      <c r="H6" s="9" t="s">
        <v>17</v>
      </c>
      <c r="I6" s="5"/>
      <c r="J6" s="12">
        <f>G6*(1-E7)</f>
        <v>0.64000000000000012</v>
      </c>
      <c r="K6" s="10" t="s">
        <v>17</v>
      </c>
      <c r="L6" s="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</row>
    <row r="7" spans="1:25" x14ac:dyDescent="0.2">
      <c r="A7" s="16"/>
      <c r="B7" s="4" t="s">
        <v>10</v>
      </c>
      <c r="C7" s="3">
        <v>20</v>
      </c>
      <c r="D7" s="7" t="s">
        <v>13</v>
      </c>
      <c r="E7" s="8">
        <f>C7/C5</f>
        <v>0.2</v>
      </c>
      <c r="F7" s="5"/>
      <c r="G7" s="9">
        <f>C6*(1-E7)</f>
        <v>1.6</v>
      </c>
      <c r="H7" s="9" t="s">
        <v>16</v>
      </c>
      <c r="I7" s="5"/>
      <c r="J7" s="10">
        <f>G7*(1-E7)</f>
        <v>1.2800000000000002</v>
      </c>
      <c r="K7" s="10" t="s">
        <v>16</v>
      </c>
      <c r="L7" s="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</row>
    <row r="8" spans="1:25" ht="16" thickBot="1" x14ac:dyDescent="0.25">
      <c r="A8" s="16"/>
      <c r="B8" s="4" t="s">
        <v>4</v>
      </c>
      <c r="C8" s="25">
        <v>5</v>
      </c>
      <c r="D8" s="26" t="s">
        <v>7</v>
      </c>
      <c r="E8" s="13" t="s">
        <v>7</v>
      </c>
      <c r="F8" s="5"/>
      <c r="G8" s="5"/>
      <c r="H8" s="5"/>
      <c r="I8" s="5"/>
      <c r="J8" s="5"/>
      <c r="K8" s="5"/>
      <c r="L8" s="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</row>
    <row r="9" spans="1:25" x14ac:dyDescent="0.2">
      <c r="A9" s="16"/>
      <c r="B9" s="29" t="s">
        <v>9</v>
      </c>
      <c r="C9" s="28">
        <f>C7*C8</f>
        <v>100</v>
      </c>
      <c r="D9" s="30" t="s">
        <v>13</v>
      </c>
      <c r="E9" s="23">
        <f>E7*C8/E5</f>
        <v>1</v>
      </c>
      <c r="F9" s="5"/>
      <c r="G9" s="5"/>
      <c r="H9" s="5"/>
      <c r="I9" s="5"/>
      <c r="J9" s="5"/>
      <c r="K9" s="5"/>
      <c r="L9" s="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</row>
    <row r="10" spans="1:25" x14ac:dyDescent="0.2">
      <c r="A10" s="16"/>
      <c r="B10" s="29" t="s">
        <v>5</v>
      </c>
      <c r="C10" s="27">
        <f>E10*C6</f>
        <v>0.65536000000000039</v>
      </c>
      <c r="D10" s="31" t="s">
        <v>6</v>
      </c>
      <c r="E10" s="24">
        <f>(1-E7)^(C8)</f>
        <v>0.32768000000000019</v>
      </c>
      <c r="F10" s="5"/>
      <c r="G10" s="5"/>
      <c r="H10" s="5"/>
      <c r="I10" s="5"/>
      <c r="J10" s="5"/>
      <c r="K10" s="5"/>
      <c r="L10" s="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</row>
    <row r="11" spans="1:25" x14ac:dyDescent="0.2">
      <c r="A11" s="16"/>
      <c r="B11" s="4"/>
      <c r="C11" s="5"/>
      <c r="D11" s="5"/>
      <c r="E11" s="15"/>
      <c r="F11" s="5"/>
      <c r="G11" s="5"/>
      <c r="H11" s="5"/>
      <c r="I11" s="5"/>
      <c r="J11" s="5"/>
      <c r="K11" s="5"/>
      <c r="L11" s="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spans="1:25" x14ac:dyDescent="0.2">
      <c r="A12" s="16"/>
      <c r="B12" s="44" t="s">
        <v>11</v>
      </c>
      <c r="C12" s="40"/>
      <c r="D12" s="40"/>
      <c r="E12" s="40"/>
      <c r="F12" s="40"/>
      <c r="G12" s="40"/>
      <c r="H12" s="40"/>
      <c r="I12" s="40"/>
      <c r="J12" s="40"/>
      <c r="K12" s="40"/>
      <c r="L12" s="45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</row>
    <row r="13" spans="1:25" ht="16" thickBot="1" x14ac:dyDescent="0.25">
      <c r="A13" s="16"/>
      <c r="B13" s="41" t="s">
        <v>12</v>
      </c>
      <c r="C13" s="42"/>
      <c r="D13" s="42"/>
      <c r="E13" s="42"/>
      <c r="F13" s="42"/>
      <c r="G13" s="42"/>
      <c r="H13" s="42"/>
      <c r="I13" s="42"/>
      <c r="J13" s="42"/>
      <c r="K13" s="42"/>
      <c r="L13" s="43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</row>
    <row r="14" spans="1:25" x14ac:dyDescent="0.2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</row>
    <row r="15" spans="1:25" x14ac:dyDescent="0.2">
      <c r="A15" s="16"/>
      <c r="B15" s="51" t="s">
        <v>35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</row>
    <row r="16" spans="1:25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</row>
    <row r="17" spans="1:25" x14ac:dyDescent="0.2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</row>
    <row r="18" spans="1:25" x14ac:dyDescent="0.2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</row>
    <row r="19" spans="1:25" x14ac:dyDescent="0.2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</row>
    <row r="20" spans="1:25" x14ac:dyDescent="0.2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</row>
    <row r="21" spans="1:25" x14ac:dyDescent="0.2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</row>
    <row r="22" spans="1:25" x14ac:dyDescent="0.2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</row>
    <row r="23" spans="1:25" x14ac:dyDescent="0.2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</row>
    <row r="24" spans="1:25" x14ac:dyDescent="0.2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</row>
    <row r="25" spans="1:25" x14ac:dyDescent="0.2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25" x14ac:dyDescent="0.2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5" x14ac:dyDescent="0.2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5" x14ac:dyDescent="0.2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5" x14ac:dyDescent="0.2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5" x14ac:dyDescent="0.2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5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5" x14ac:dyDescent="0.2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 x14ac:dyDescent="0.2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 x14ac:dyDescent="0.2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</row>
    <row r="35" spans="1:25" x14ac:dyDescent="0.2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</row>
  </sheetData>
  <mergeCells count="5">
    <mergeCell ref="G4:H4"/>
    <mergeCell ref="J4:K4"/>
    <mergeCell ref="B2:L2"/>
    <mergeCell ref="B13:L13"/>
    <mergeCell ref="B12:L12"/>
  </mergeCells>
  <hyperlinks>
    <hyperlink ref="B2" r:id="rId1"/>
    <hyperlink ref="C2" r:id="rId2" display="http://www.danireef.com/2016/04/20/come-abbassare-veleni-acquario-col-cambio-dacqua-parte-1/"/>
    <hyperlink ref="D2" r:id="rId3" display="http://www.danireef.com/2016/04/20/come-abbassare-veleni-acquario-col-cambio-dacqua-parte-1/"/>
    <hyperlink ref="E2" r:id="rId4" display="http://www.danireef.com/2016/04/20/come-abbassare-veleni-acquario-col-cambio-dacqua-parte-1/"/>
    <hyperlink ref="F2" r:id="rId5" display="http://www.danireef.com/2016/04/20/come-abbassare-veleni-acquario-col-cambio-dacqua-parte-1/"/>
    <hyperlink ref="G2" r:id="rId6" display="http://www.danireef.com/2016/04/20/come-abbassare-veleni-acquario-col-cambio-dacqua-parte-1/"/>
    <hyperlink ref="H2" r:id="rId7" display="http://www.danireef.com/2016/04/20/come-abbassare-veleni-acquario-col-cambio-dacqua-parte-1/"/>
    <hyperlink ref="I2" r:id="rId8" display="http://www.danireef.com/2016/04/20/come-abbassare-veleni-acquario-col-cambio-dacqua-parte-1/"/>
    <hyperlink ref="J2" r:id="rId9" display="http://www.danireef.com/2016/04/20/come-abbassare-veleni-acquario-col-cambio-dacqua-parte-1/"/>
    <hyperlink ref="K2" r:id="rId10" display="http://www.danireef.com/2016/04/20/come-abbassare-veleni-acquario-col-cambio-dacqua-parte-1/"/>
    <hyperlink ref="L2" r:id="rId11" display="http://www.danireef.com/2016/04/20/come-abbassare-veleni-acquario-col-cambio-dacqua-parte-1/"/>
    <hyperlink ref="B15" r:id="rId12"/>
  </hyperlinks>
  <pageMargins left="0.7" right="0.7" top="0.75" bottom="0.75" header="0.3" footer="0.3"/>
  <pageSetup paperSize="9" orientation="portrait"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showGridLines="0" workbookViewId="0">
      <selection activeCell="B19" sqref="B19"/>
    </sheetView>
  </sheetViews>
  <sheetFormatPr baseColWidth="10" defaultColWidth="8.83203125" defaultRowHeight="15" x14ac:dyDescent="0.2"/>
  <cols>
    <col min="1" max="1" width="2.5" style="1" customWidth="1"/>
    <col min="2" max="2" width="2.6640625" style="1" customWidth="1"/>
    <col min="3" max="3" width="29.1640625" style="1" bestFit="1" customWidth="1"/>
    <col min="4" max="4" width="8.83203125" style="1"/>
    <col min="5" max="5" width="11.5" style="1" bestFit="1" customWidth="1"/>
    <col min="6" max="6" width="8.83203125" style="1"/>
    <col min="7" max="7" width="4.83203125" style="1" customWidth="1"/>
    <col min="8" max="8" width="6.5" style="1" customWidth="1"/>
    <col min="9" max="16384" width="8.83203125" style="1"/>
  </cols>
  <sheetData>
    <row r="1" spans="1:20" ht="12.75" customHeight="1" thickBot="1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22" thickBot="1" x14ac:dyDescent="0.3">
      <c r="A2" s="16"/>
      <c r="B2" s="52" t="s">
        <v>19</v>
      </c>
      <c r="C2" s="53"/>
      <c r="D2" s="53"/>
      <c r="E2" s="53"/>
      <c r="F2" s="53"/>
      <c r="G2" s="53"/>
      <c r="H2" s="54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3" spans="1:20" x14ac:dyDescent="0.2">
      <c r="A3" s="16"/>
      <c r="B3" s="2"/>
      <c r="C3" s="5"/>
      <c r="D3" s="5"/>
      <c r="E3" s="5"/>
      <c r="F3" s="5"/>
      <c r="G3" s="5"/>
      <c r="H3" s="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</row>
    <row r="4" spans="1:20" x14ac:dyDescent="0.2">
      <c r="A4" s="16"/>
      <c r="B4" s="2"/>
      <c r="C4" s="32" t="s">
        <v>20</v>
      </c>
      <c r="D4" s="17">
        <v>1</v>
      </c>
      <c r="E4" s="22" t="s">
        <v>22</v>
      </c>
      <c r="F4" s="5"/>
      <c r="G4" s="5"/>
      <c r="H4" s="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</row>
    <row r="5" spans="1:20" x14ac:dyDescent="0.2">
      <c r="A5" s="16"/>
      <c r="B5" s="2"/>
      <c r="C5" s="32" t="s">
        <v>21</v>
      </c>
      <c r="D5" s="17">
        <v>5</v>
      </c>
      <c r="E5" s="33" t="s">
        <v>6</v>
      </c>
      <c r="F5" s="49" t="s">
        <v>34</v>
      </c>
      <c r="G5" s="50"/>
      <c r="H5" s="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</row>
    <row r="6" spans="1:20" x14ac:dyDescent="0.2">
      <c r="A6" s="16"/>
      <c r="B6" s="4"/>
      <c r="C6" s="32" t="s">
        <v>23</v>
      </c>
      <c r="D6" s="14">
        <f>1/(D8*4)</f>
        <v>0.05</v>
      </c>
      <c r="E6" s="34" t="s">
        <v>31</v>
      </c>
      <c r="F6" s="38">
        <f>($D$5+($D$5*(1-D6)))/2</f>
        <v>4.875</v>
      </c>
      <c r="G6" s="39" t="s">
        <v>6</v>
      </c>
      <c r="H6" s="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x14ac:dyDescent="0.2">
      <c r="A7" s="16"/>
      <c r="B7" s="4"/>
      <c r="C7" s="32" t="s">
        <v>25</v>
      </c>
      <c r="D7" s="14">
        <f>1/D8</f>
        <v>0.2</v>
      </c>
      <c r="E7" s="34" t="s">
        <v>32</v>
      </c>
      <c r="F7" s="35">
        <f t="shared" ref="F7" si="0">($D$5+($D$5*(1-D7)))/2</f>
        <v>4.5</v>
      </c>
      <c r="G7" s="36" t="s">
        <v>6</v>
      </c>
      <c r="H7" s="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</row>
    <row r="8" spans="1:20" x14ac:dyDescent="0.2">
      <c r="A8" s="16"/>
      <c r="B8" s="4"/>
      <c r="C8" s="32" t="s">
        <v>24</v>
      </c>
      <c r="D8" s="9">
        <f>D5/D4</f>
        <v>5</v>
      </c>
      <c r="E8" s="34" t="s">
        <v>26</v>
      </c>
      <c r="F8" s="38">
        <f>($D$5+($D$5*(1-1)))/2</f>
        <v>2.5</v>
      </c>
      <c r="G8" s="39" t="s">
        <v>6</v>
      </c>
      <c r="H8" s="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</row>
    <row r="9" spans="1:20" x14ac:dyDescent="0.2">
      <c r="A9" s="16"/>
      <c r="B9" s="4"/>
      <c r="C9" s="32" t="s">
        <v>29</v>
      </c>
      <c r="D9" s="9">
        <f>D8*0.8</f>
        <v>4</v>
      </c>
      <c r="E9" s="34" t="s">
        <v>26</v>
      </c>
      <c r="F9" s="37">
        <f>($D$5+($D$5*(1-0.8)))/2</f>
        <v>3</v>
      </c>
      <c r="G9" s="31" t="s">
        <v>6</v>
      </c>
      <c r="H9" s="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</row>
    <row r="10" spans="1:20" ht="16" thickBot="1" x14ac:dyDescent="0.25">
      <c r="A10" s="16"/>
      <c r="B10" s="4"/>
      <c r="C10" s="5"/>
      <c r="D10" s="5"/>
      <c r="E10" s="5"/>
      <c r="F10" s="5"/>
      <c r="G10" s="5"/>
      <c r="H10" s="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</row>
    <row r="11" spans="1:20" ht="22" thickBot="1" x14ac:dyDescent="0.3">
      <c r="A11" s="16"/>
      <c r="B11" s="46" t="s">
        <v>27</v>
      </c>
      <c r="C11" s="47"/>
      <c r="D11" s="47"/>
      <c r="E11" s="47"/>
      <c r="F11" s="47"/>
      <c r="G11" s="47"/>
      <c r="H11" s="48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</row>
    <row r="12" spans="1:20" x14ac:dyDescent="0.2">
      <c r="A12" s="16"/>
      <c r="B12" s="4"/>
      <c r="C12" s="5"/>
      <c r="D12" s="5"/>
      <c r="E12" s="5"/>
      <c r="F12" s="5"/>
      <c r="G12" s="5"/>
      <c r="H12" s="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</row>
    <row r="13" spans="1:20" x14ac:dyDescent="0.2">
      <c r="A13" s="16"/>
      <c r="B13" s="4"/>
      <c r="C13" s="5" t="s">
        <v>28</v>
      </c>
      <c r="D13" s="18">
        <v>0.2</v>
      </c>
      <c r="E13" s="22" t="s">
        <v>32</v>
      </c>
      <c r="F13" s="5"/>
      <c r="G13" s="5"/>
      <c r="H13" s="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</row>
    <row r="14" spans="1:20" x14ac:dyDescent="0.2">
      <c r="A14" s="16"/>
      <c r="B14" s="4"/>
      <c r="C14" s="5" t="s">
        <v>33</v>
      </c>
      <c r="D14" s="17">
        <v>2</v>
      </c>
      <c r="E14" s="22" t="s">
        <v>6</v>
      </c>
      <c r="F14" s="5"/>
      <c r="G14" s="5"/>
      <c r="H14" s="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</row>
    <row r="15" spans="1:20" x14ac:dyDescent="0.2">
      <c r="A15" s="16"/>
      <c r="B15" s="4"/>
      <c r="C15" s="5" t="s">
        <v>20</v>
      </c>
      <c r="D15" s="9">
        <f>D13*D14</f>
        <v>0.4</v>
      </c>
      <c r="E15" s="9" t="s">
        <v>22</v>
      </c>
      <c r="F15" s="5"/>
      <c r="G15" s="5"/>
      <c r="H15" s="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</row>
    <row r="16" spans="1:20" x14ac:dyDescent="0.2">
      <c r="A16" s="16"/>
      <c r="B16" s="4"/>
      <c r="C16" s="5"/>
      <c r="D16" s="5"/>
      <c r="E16" s="5"/>
      <c r="F16" s="5"/>
      <c r="G16" s="5"/>
      <c r="H16" s="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</row>
    <row r="17" spans="1:20" ht="16" thickBot="1" x14ac:dyDescent="0.25">
      <c r="A17" s="16"/>
      <c r="B17" s="19"/>
      <c r="C17" s="20" t="s">
        <v>30</v>
      </c>
      <c r="D17" s="20"/>
      <c r="E17" s="20"/>
      <c r="F17" s="20"/>
      <c r="G17" s="20"/>
      <c r="H17" s="21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</row>
    <row r="18" spans="1:20" x14ac:dyDescent="0.2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</row>
    <row r="19" spans="1:20" x14ac:dyDescent="0.2">
      <c r="A19" s="16"/>
      <c r="B19" s="51" t="s">
        <v>35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</row>
    <row r="20" spans="1:20" x14ac:dyDescent="0.2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</row>
    <row r="21" spans="1:20" x14ac:dyDescent="0.2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</row>
  </sheetData>
  <mergeCells count="3">
    <mergeCell ref="B2:H2"/>
    <mergeCell ref="B11:H11"/>
    <mergeCell ref="F5:G5"/>
  </mergeCells>
  <hyperlinks>
    <hyperlink ref="B19" r:id="rId1"/>
    <hyperlink ref="B2" r:id="rId2"/>
    <hyperlink ref="C2" r:id="rId3" display="http://www.danireef.com/2016/04/26/come-tenere-sotto-controllo-gli-inquinanti-coi-cambi-dacqua-parte-2/"/>
    <hyperlink ref="D2" r:id="rId4" display="http://www.danireef.com/2016/04/26/come-tenere-sotto-controllo-gli-inquinanti-coi-cambi-dacqua-parte-2/"/>
    <hyperlink ref="E2" r:id="rId5" display="http://www.danireef.com/2016/04/26/come-tenere-sotto-controllo-gli-inquinanti-coi-cambi-dacqua-parte-2/"/>
    <hyperlink ref="F2" r:id="rId6" display="http://www.danireef.com/2016/04/26/come-tenere-sotto-controllo-gli-inquinanti-coi-cambi-dacqua-parte-2/"/>
    <hyperlink ref="G2" r:id="rId7" display="http://www.danireef.com/2016/04/26/come-tenere-sotto-controllo-gli-inquinanti-coi-cambi-dacqua-parte-2/"/>
    <hyperlink ref="H2" r:id="rId8" display="http://www.danireef.com/2016/04/26/come-tenere-sotto-controllo-gli-inquinanti-coi-cambi-dacqua-parte-2/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Veleni</vt:lpstr>
      <vt:lpstr>Inquinanti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Darchino, Simone</dc:creator>
  <cp:lastModifiedBy>Utente di Microsoft Office</cp:lastModifiedBy>
  <dcterms:created xsi:type="dcterms:W3CDTF">2016-05-02T07:00:08Z</dcterms:created>
  <dcterms:modified xsi:type="dcterms:W3CDTF">2016-05-10T19:18:09Z</dcterms:modified>
</cp:coreProperties>
</file>